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числен Дивид" sheetId="1" r:id="rId1"/>
    <sheet name="Расп Прибыли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1" i="2" l="1"/>
  <c r="D14" i="2"/>
  <c r="C14" i="2"/>
  <c r="D21" i="2"/>
  <c r="C21" i="2"/>
  <c r="D13" i="2"/>
  <c r="E13" i="2"/>
  <c r="C13" i="2"/>
  <c r="E29" i="1"/>
  <c r="E30" i="1"/>
  <c r="E27" i="1" s="1"/>
  <c r="D30" i="1"/>
  <c r="D29" i="1"/>
  <c r="C27" i="1"/>
  <c r="C30" i="1"/>
  <c r="C29" i="1"/>
  <c r="D25" i="1"/>
  <c r="E25" i="1"/>
  <c r="C25" i="1"/>
  <c r="D24" i="1"/>
  <c r="E24" i="1"/>
  <c r="C24" i="1"/>
  <c r="D27" i="1" l="1"/>
  <c r="D17" i="1"/>
  <c r="D12" i="1" s="1"/>
  <c r="E17" i="1"/>
  <c r="E12" i="1"/>
  <c r="C12" i="1"/>
  <c r="C17" i="1"/>
  <c r="C14" i="1"/>
  <c r="E14" i="1"/>
  <c r="D14" i="1"/>
  <c r="D19" i="1"/>
  <c r="E19" i="1"/>
  <c r="C19" i="1"/>
  <c r="D16" i="1"/>
  <c r="E16" i="1"/>
  <c r="C16" i="1"/>
</calcChain>
</file>

<file path=xl/sharedStrings.xml><?xml version="1.0" encoding="utf-8"?>
<sst xmlns="http://schemas.openxmlformats.org/spreadsheetml/2006/main" count="78" uniqueCount="49">
  <si>
    <t>№</t>
  </si>
  <si>
    <t>Наименование</t>
  </si>
  <si>
    <t>По итогам</t>
  </si>
  <si>
    <t>2018 года</t>
  </si>
  <si>
    <t>показателя</t>
  </si>
  <si>
    <t>2019 года</t>
  </si>
  <si>
    <t>2020 года</t>
  </si>
  <si>
    <t>сумма,сум</t>
  </si>
  <si>
    <t>в том числе:</t>
  </si>
  <si>
    <t>1.</t>
  </si>
  <si>
    <t>1.1.</t>
  </si>
  <si>
    <t>по простым акциям</t>
  </si>
  <si>
    <t>на одну простую акцию</t>
  </si>
  <si>
    <t>% к номиналу</t>
  </si>
  <si>
    <t>1.2.</t>
  </si>
  <si>
    <t>по привилегированным акциям</t>
  </si>
  <si>
    <t>на одну привилегированную акцию</t>
  </si>
  <si>
    <t>2.</t>
  </si>
  <si>
    <t>Номинальная стоимость одной акции,</t>
  </si>
  <si>
    <t>сум (на момент принятия решения)</t>
  </si>
  <si>
    <t>ВЫПЛАТА ДИВИДЕНДОВ</t>
  </si>
  <si>
    <t>информация о начисленных и выплаченных дивидендов</t>
  </si>
  <si>
    <t>по акциям АО "SREDAZSVETMETENERGO"</t>
  </si>
  <si>
    <t>по итогам финансово-хозяйственной деятельности 2018-2020 гг.</t>
  </si>
  <si>
    <t>(за последние три года)</t>
  </si>
  <si>
    <t>Начислено  дивидендов, всего</t>
  </si>
  <si>
    <t>3.</t>
  </si>
  <si>
    <t>Выплачено дивидендов, всего</t>
  </si>
  <si>
    <t xml:space="preserve">4. </t>
  </si>
  <si>
    <t>3.1.</t>
  </si>
  <si>
    <t>3.2.</t>
  </si>
  <si>
    <t>Остаток невыплаченных дивидендов, всего</t>
  </si>
  <si>
    <t>4.1.</t>
  </si>
  <si>
    <t>4.2.</t>
  </si>
  <si>
    <t xml:space="preserve">Примечание: Остаток невыплаченных дивидендов образовался по причине непредставления со стороны акционеров </t>
  </si>
  <si>
    <t>своих банковских реквизитов</t>
  </si>
  <si>
    <t>2.1.</t>
  </si>
  <si>
    <t>2.2.</t>
  </si>
  <si>
    <t>Пополнение резервного фонда</t>
  </si>
  <si>
    <t>4.</t>
  </si>
  <si>
    <t>в % к чистой прибыли</t>
  </si>
  <si>
    <t>Чистая прибыль (убыток)</t>
  </si>
  <si>
    <t>Пополнение (уменьшение) оборотных средств</t>
  </si>
  <si>
    <t>дивиденды по простым акциям</t>
  </si>
  <si>
    <t>дивиденды по привилегированным акциям</t>
  </si>
  <si>
    <t>Примечание: Резервный фонд полностью сформирован</t>
  </si>
  <si>
    <t>ИНФОРМАЦИЯ</t>
  </si>
  <si>
    <t>о распределении чистой прибыли</t>
  </si>
  <si>
    <t xml:space="preserve"> АО "SREDAZSVETMETENERGO"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</si>
</sst>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Fill="1" applyBorder="1" applyAlignment="1">
      <alignment horizontal="left"/>
    </xf>
    <xf numFmtId="3" fontId="0" fillId="0" borderId="2" xfId="0" applyNumberFormat="1" applyBorder="1"/>
    <xf numFmtId="3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/>
    <xf numFmtId="0" fontId="1" fillId="0" borderId="1" xfId="0" applyFont="1" applyFill="1" applyBorder="1" applyAlignment="1">
      <alignment horizontal="left"/>
    </xf>
    <xf numFmtId="0" fontId="0" fillId="0" borderId="14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2" fontId="0" fillId="0" borderId="17" xfId="0" applyNumberFormat="1" applyBorder="1"/>
    <xf numFmtId="0" fontId="0" fillId="0" borderId="16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left"/>
    </xf>
    <xf numFmtId="3" fontId="0" fillId="0" borderId="19" xfId="0" applyNumberFormat="1" applyBorder="1"/>
    <xf numFmtId="3" fontId="0" fillId="0" borderId="20" xfId="0" applyNumberFormat="1" applyBorder="1"/>
    <xf numFmtId="3" fontId="0" fillId="0" borderId="15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0" borderId="15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A4" sqref="A4:E4"/>
    </sheetView>
  </sheetViews>
  <sheetFormatPr defaultRowHeight="15" x14ac:dyDescent="0.25"/>
  <cols>
    <col min="2" max="2" width="43.140625" customWidth="1"/>
    <col min="3" max="3" width="20.5703125" customWidth="1"/>
    <col min="4" max="4" width="19.5703125" customWidth="1"/>
    <col min="5" max="5" width="19.140625" customWidth="1"/>
  </cols>
  <sheetData>
    <row r="1" spans="1:5" x14ac:dyDescent="0.25">
      <c r="A1" s="34" t="s">
        <v>20</v>
      </c>
      <c r="B1" s="34"/>
      <c r="C1" s="34"/>
      <c r="D1" s="34"/>
      <c r="E1" s="34"/>
    </row>
    <row r="2" spans="1:5" x14ac:dyDescent="0.25">
      <c r="A2" s="34" t="s">
        <v>21</v>
      </c>
      <c r="B2" s="34"/>
      <c r="C2" s="34"/>
      <c r="D2" s="34"/>
      <c r="E2" s="34"/>
    </row>
    <row r="3" spans="1:5" x14ac:dyDescent="0.25">
      <c r="A3" s="34" t="s">
        <v>22</v>
      </c>
      <c r="B3" s="34"/>
      <c r="C3" s="34"/>
      <c r="D3" s="34"/>
      <c r="E3" s="34"/>
    </row>
    <row r="4" spans="1:5" x14ac:dyDescent="0.25">
      <c r="A4" s="34" t="s">
        <v>23</v>
      </c>
      <c r="B4" s="34"/>
      <c r="C4" s="34"/>
      <c r="D4" s="34"/>
      <c r="E4" s="34"/>
    </row>
    <row r="5" spans="1:5" x14ac:dyDescent="0.25">
      <c r="A5" s="34" t="s">
        <v>24</v>
      </c>
      <c r="B5" s="34"/>
      <c r="C5" s="34"/>
      <c r="D5" s="34"/>
      <c r="E5" s="34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ht="15.75" thickBot="1" x14ac:dyDescent="0.3"/>
    <row r="9" spans="1:5" x14ac:dyDescent="0.25">
      <c r="A9" s="21" t="s">
        <v>0</v>
      </c>
      <c r="B9" s="22" t="s">
        <v>1</v>
      </c>
      <c r="C9" s="23" t="s">
        <v>2</v>
      </c>
      <c r="D9" s="22" t="s">
        <v>2</v>
      </c>
      <c r="E9" s="24" t="s">
        <v>2</v>
      </c>
    </row>
    <row r="10" spans="1:5" x14ac:dyDescent="0.25">
      <c r="A10" s="25"/>
      <c r="B10" s="26" t="s">
        <v>4</v>
      </c>
      <c r="C10" s="27" t="s">
        <v>3</v>
      </c>
      <c r="D10" s="26" t="s">
        <v>5</v>
      </c>
      <c r="E10" s="28" t="s">
        <v>6</v>
      </c>
    </row>
    <row r="11" spans="1:5" ht="15.75" thickBot="1" x14ac:dyDescent="0.3">
      <c r="A11" s="29"/>
      <c r="B11" s="30"/>
      <c r="C11" s="31" t="s">
        <v>7</v>
      </c>
      <c r="D11" s="30" t="s">
        <v>7</v>
      </c>
      <c r="E11" s="32" t="s">
        <v>7</v>
      </c>
    </row>
    <row r="12" spans="1:5" x14ac:dyDescent="0.25">
      <c r="A12" s="10" t="s">
        <v>9</v>
      </c>
      <c r="B12" s="8" t="s">
        <v>25</v>
      </c>
      <c r="C12" s="5">
        <f>C14+C17</f>
        <v>81749460</v>
      </c>
      <c r="D12" s="5">
        <f t="shared" ref="D12:E12" si="0">D14+D17</f>
        <v>100613260</v>
      </c>
      <c r="E12" s="20">
        <f t="shared" si="0"/>
        <v>6589960</v>
      </c>
    </row>
    <row r="13" spans="1:5" x14ac:dyDescent="0.25">
      <c r="A13" s="11"/>
      <c r="B13" s="4" t="s">
        <v>8</v>
      </c>
      <c r="C13" s="6"/>
      <c r="D13" s="6"/>
      <c r="E13" s="12"/>
    </row>
    <row r="14" spans="1:5" x14ac:dyDescent="0.25">
      <c r="A14" s="11" t="s">
        <v>10</v>
      </c>
      <c r="B14" s="4" t="s">
        <v>11</v>
      </c>
      <c r="C14" s="6">
        <f>C15*188638</f>
        <v>73568820</v>
      </c>
      <c r="D14" s="6">
        <f>D15*188638</f>
        <v>92432620</v>
      </c>
      <c r="E14" s="12">
        <f>E15*188638</f>
        <v>0</v>
      </c>
    </row>
    <row r="15" spans="1:5" x14ac:dyDescent="0.25">
      <c r="A15" s="11"/>
      <c r="B15" s="4" t="s">
        <v>12</v>
      </c>
      <c r="C15" s="2">
        <v>390</v>
      </c>
      <c r="D15" s="2">
        <v>490</v>
      </c>
      <c r="E15" s="13">
        <v>0</v>
      </c>
    </row>
    <row r="16" spans="1:5" x14ac:dyDescent="0.25">
      <c r="A16" s="11"/>
      <c r="B16" s="4" t="s">
        <v>13</v>
      </c>
      <c r="C16" s="7">
        <f>C15*100/2900</f>
        <v>13.448275862068966</v>
      </c>
      <c r="D16" s="7">
        <f t="shared" ref="D16:E16" si="1">D15*100/2900</f>
        <v>16.896551724137932</v>
      </c>
      <c r="E16" s="14">
        <f t="shared" si="1"/>
        <v>0</v>
      </c>
    </row>
    <row r="17" spans="1:5" x14ac:dyDescent="0.25">
      <c r="A17" s="11" t="s">
        <v>14</v>
      </c>
      <c r="B17" s="4" t="s">
        <v>15</v>
      </c>
      <c r="C17" s="6">
        <f>C18*11362</f>
        <v>8180640</v>
      </c>
      <c r="D17" s="6">
        <f t="shared" ref="D17:E17" si="2">D18*11362</f>
        <v>8180640</v>
      </c>
      <c r="E17" s="12">
        <f t="shared" si="2"/>
        <v>6589960</v>
      </c>
    </row>
    <row r="18" spans="1:5" x14ac:dyDescent="0.25">
      <c r="A18" s="11"/>
      <c r="B18" s="4" t="s">
        <v>16</v>
      </c>
      <c r="C18" s="2">
        <v>720</v>
      </c>
      <c r="D18" s="2">
        <v>720</v>
      </c>
      <c r="E18" s="13">
        <v>580</v>
      </c>
    </row>
    <row r="19" spans="1:5" x14ac:dyDescent="0.25">
      <c r="A19" s="11"/>
      <c r="B19" s="4" t="s">
        <v>13</v>
      </c>
      <c r="C19" s="7">
        <f>C18*100/2900</f>
        <v>24.827586206896552</v>
      </c>
      <c r="D19" s="7">
        <f t="shared" ref="D19:E19" si="3">D18*100/2900</f>
        <v>24.827586206896552</v>
      </c>
      <c r="E19" s="14">
        <f t="shared" si="3"/>
        <v>20</v>
      </c>
    </row>
    <row r="20" spans="1:5" x14ac:dyDescent="0.25">
      <c r="A20" s="11" t="s">
        <v>17</v>
      </c>
      <c r="B20" s="4" t="s">
        <v>18</v>
      </c>
      <c r="C20" s="6">
        <v>2900</v>
      </c>
      <c r="D20" s="6">
        <v>2900</v>
      </c>
      <c r="E20" s="12">
        <v>2900</v>
      </c>
    </row>
    <row r="21" spans="1:5" x14ac:dyDescent="0.25">
      <c r="A21" s="11"/>
      <c r="B21" s="4" t="s">
        <v>19</v>
      </c>
      <c r="C21" s="2"/>
      <c r="D21" s="2"/>
      <c r="E21" s="13"/>
    </row>
    <row r="22" spans="1:5" x14ac:dyDescent="0.25">
      <c r="A22" s="11" t="s">
        <v>26</v>
      </c>
      <c r="B22" s="9" t="s">
        <v>27</v>
      </c>
      <c r="C22" s="6">
        <v>52303652</v>
      </c>
      <c r="D22" s="6">
        <v>85967367</v>
      </c>
      <c r="E22" s="12">
        <v>15561785</v>
      </c>
    </row>
    <row r="23" spans="1:5" x14ac:dyDescent="0.25">
      <c r="A23" s="11"/>
      <c r="B23" s="4" t="s">
        <v>8</v>
      </c>
      <c r="C23" s="6"/>
      <c r="D23" s="6"/>
      <c r="E23" s="12"/>
    </row>
    <row r="24" spans="1:5" x14ac:dyDescent="0.25">
      <c r="A24" s="11" t="s">
        <v>29</v>
      </c>
      <c r="B24" s="4" t="s">
        <v>11</v>
      </c>
      <c r="C24" s="6">
        <f>C22*0.94319</f>
        <v>49332281.529880002</v>
      </c>
      <c r="D24" s="6">
        <f t="shared" ref="D24:E24" si="4">D22*0.94319</f>
        <v>81083560.880730003</v>
      </c>
      <c r="E24" s="12">
        <f t="shared" si="4"/>
        <v>14677719.99415</v>
      </c>
    </row>
    <row r="25" spans="1:5" x14ac:dyDescent="0.25">
      <c r="A25" s="11" t="s">
        <v>30</v>
      </c>
      <c r="B25" s="4" t="s">
        <v>15</v>
      </c>
      <c r="C25" s="6">
        <f>C22-C24</f>
        <v>2971370.4701199979</v>
      </c>
      <c r="D25" s="6">
        <f t="shared" ref="D25:E25" si="5">D22-D24</f>
        <v>4883806.1192699969</v>
      </c>
      <c r="E25" s="12">
        <f t="shared" si="5"/>
        <v>884065.00585000031</v>
      </c>
    </row>
    <row r="26" spans="1:5" x14ac:dyDescent="0.25">
      <c r="A26" s="11"/>
      <c r="B26" s="4"/>
      <c r="C26" s="2"/>
      <c r="D26" s="2"/>
      <c r="E26" s="13"/>
    </row>
    <row r="27" spans="1:5" x14ac:dyDescent="0.25">
      <c r="A27" s="11" t="s">
        <v>28</v>
      </c>
      <c r="B27" s="9" t="s">
        <v>31</v>
      </c>
      <c r="C27" s="6">
        <f>C29+C30</f>
        <v>29445808</v>
      </c>
      <c r="D27" s="6">
        <f t="shared" ref="D27:E27" si="6">D29+D30</f>
        <v>44091701</v>
      </c>
      <c r="E27" s="12">
        <f t="shared" si="6"/>
        <v>35119876</v>
      </c>
    </row>
    <row r="28" spans="1:5" x14ac:dyDescent="0.25">
      <c r="A28" s="11"/>
      <c r="B28" s="4" t="s">
        <v>8</v>
      </c>
      <c r="C28" s="6"/>
      <c r="D28" s="6"/>
      <c r="E28" s="12"/>
    </row>
    <row r="29" spans="1:5" x14ac:dyDescent="0.25">
      <c r="A29" s="15" t="s">
        <v>32</v>
      </c>
      <c r="B29" s="4" t="s">
        <v>11</v>
      </c>
      <c r="C29" s="6">
        <f>C14-C24</f>
        <v>24236538.470119998</v>
      </c>
      <c r="D29" s="6">
        <f>C29+D14-D24</f>
        <v>35585597.589389995</v>
      </c>
      <c r="E29" s="12">
        <f>D29+E14-E24</f>
        <v>20907877.595239997</v>
      </c>
    </row>
    <row r="30" spans="1:5" ht="15.75" thickBot="1" x14ac:dyDescent="0.3">
      <c r="A30" s="16" t="s">
        <v>33</v>
      </c>
      <c r="B30" s="17" t="s">
        <v>15</v>
      </c>
      <c r="C30" s="18">
        <f>C17-C25</f>
        <v>5209269.5298800021</v>
      </c>
      <c r="D30" s="18">
        <f>C30+D17-D25</f>
        <v>8506103.4106100053</v>
      </c>
      <c r="E30" s="19">
        <f>D30+E17-E25</f>
        <v>14211998.404760005</v>
      </c>
    </row>
    <row r="33" spans="1:5" x14ac:dyDescent="0.25">
      <c r="A33" s="34" t="s">
        <v>34</v>
      </c>
      <c r="B33" s="34"/>
      <c r="C33" s="34"/>
      <c r="D33" s="34"/>
      <c r="E33" s="34"/>
    </row>
    <row r="34" spans="1:5" x14ac:dyDescent="0.25">
      <c r="A34" s="34" t="s">
        <v>35</v>
      </c>
      <c r="B34" s="34"/>
      <c r="C34" s="34"/>
      <c r="D34" s="34"/>
      <c r="E34" s="34"/>
    </row>
  </sheetData>
  <mergeCells count="7">
    <mergeCell ref="A33:E33"/>
    <mergeCell ref="A34:E34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workbookViewId="0">
      <selection activeCell="G24" sqref="G24"/>
    </sheetView>
  </sheetViews>
  <sheetFormatPr defaultRowHeight="15" x14ac:dyDescent="0.25"/>
  <cols>
    <col min="1" max="1" width="4.140625" customWidth="1"/>
    <col min="2" max="2" width="54.42578125" customWidth="1"/>
    <col min="3" max="3" width="16.85546875" customWidth="1"/>
    <col min="4" max="4" width="16.42578125" customWidth="1"/>
    <col min="5" max="5" width="22.5703125" customWidth="1"/>
  </cols>
  <sheetData>
    <row r="2" spans="1:5" x14ac:dyDescent="0.25">
      <c r="A2" s="34" t="s">
        <v>46</v>
      </c>
      <c r="B2" s="34"/>
      <c r="C2" s="34"/>
      <c r="D2" s="34"/>
      <c r="E2" s="34"/>
    </row>
    <row r="3" spans="1:5" x14ac:dyDescent="0.25">
      <c r="A3" s="34" t="s">
        <v>47</v>
      </c>
      <c r="B3" s="34"/>
      <c r="C3" s="34"/>
      <c r="D3" s="34"/>
      <c r="E3" s="34"/>
    </row>
    <row r="4" spans="1:5" x14ac:dyDescent="0.25">
      <c r="A4" s="34" t="s">
        <v>23</v>
      </c>
      <c r="B4" s="34"/>
      <c r="C4" s="34"/>
      <c r="D4" s="34"/>
      <c r="E4" s="34"/>
    </row>
    <row r="5" spans="1:5" x14ac:dyDescent="0.25">
      <c r="A5" s="34" t="s">
        <v>48</v>
      </c>
      <c r="B5" s="34"/>
      <c r="C5" s="34"/>
      <c r="D5" s="34"/>
      <c r="E5" s="34"/>
    </row>
    <row r="6" spans="1:5" x14ac:dyDescent="0.25">
      <c r="A6" s="34"/>
      <c r="B6" s="34"/>
      <c r="C6" s="34"/>
      <c r="D6" s="34"/>
      <c r="E6" s="34"/>
    </row>
    <row r="7" spans="1:5" ht="15.75" thickBot="1" x14ac:dyDescent="0.3"/>
    <row r="8" spans="1:5" x14ac:dyDescent="0.25">
      <c r="A8" s="21" t="s">
        <v>0</v>
      </c>
      <c r="B8" s="22" t="s">
        <v>1</v>
      </c>
      <c r="C8" s="23" t="s">
        <v>2</v>
      </c>
      <c r="D8" s="22" t="s">
        <v>2</v>
      </c>
      <c r="E8" s="24" t="s">
        <v>2</v>
      </c>
    </row>
    <row r="9" spans="1:5" x14ac:dyDescent="0.25">
      <c r="A9" s="25"/>
      <c r="B9" s="26" t="s">
        <v>4</v>
      </c>
      <c r="C9" s="27" t="s">
        <v>3</v>
      </c>
      <c r="D9" s="26" t="s">
        <v>5</v>
      </c>
      <c r="E9" s="28" t="s">
        <v>6</v>
      </c>
    </row>
    <row r="10" spans="1:5" ht="15.75" thickBot="1" x14ac:dyDescent="0.3">
      <c r="A10" s="29"/>
      <c r="B10" s="30"/>
      <c r="C10" s="31" t="s">
        <v>7</v>
      </c>
      <c r="D10" s="30" t="s">
        <v>7</v>
      </c>
      <c r="E10" s="32" t="s">
        <v>7</v>
      </c>
    </row>
    <row r="11" spans="1:5" x14ac:dyDescent="0.25">
      <c r="A11" s="10" t="s">
        <v>9</v>
      </c>
      <c r="B11" s="3" t="s">
        <v>41</v>
      </c>
      <c r="C11" s="5">
        <v>135445122</v>
      </c>
      <c r="D11" s="5">
        <v>675397644</v>
      </c>
      <c r="E11" s="33">
        <v>-266269164</v>
      </c>
    </row>
    <row r="12" spans="1:5" x14ac:dyDescent="0.25">
      <c r="A12" s="10"/>
      <c r="B12" s="3"/>
      <c r="C12" s="5"/>
      <c r="D12" s="5"/>
      <c r="E12" s="33"/>
    </row>
    <row r="13" spans="1:5" x14ac:dyDescent="0.25">
      <c r="A13" s="11" t="s">
        <v>17</v>
      </c>
      <c r="B13" s="4" t="s">
        <v>25</v>
      </c>
      <c r="C13" s="6">
        <f>C16+C17</f>
        <v>81749460</v>
      </c>
      <c r="D13" s="6">
        <f t="shared" ref="D13:E13" si="0">D16+D17</f>
        <v>100613260</v>
      </c>
      <c r="E13" s="12">
        <f t="shared" si="0"/>
        <v>6589960</v>
      </c>
    </row>
    <row r="14" spans="1:5" x14ac:dyDescent="0.25">
      <c r="A14" s="11"/>
      <c r="B14" s="4" t="s">
        <v>40</v>
      </c>
      <c r="C14" s="6">
        <f>C13*100/C11</f>
        <v>60.356149260214778</v>
      </c>
      <c r="D14" s="6">
        <f t="shared" ref="D14" si="1">D13*100/D11</f>
        <v>14.896892355757167</v>
      </c>
      <c r="E14" s="12"/>
    </row>
    <row r="15" spans="1:5" x14ac:dyDescent="0.25">
      <c r="A15" s="11"/>
      <c r="B15" s="4" t="s">
        <v>8</v>
      </c>
      <c r="C15" s="6"/>
      <c r="D15" s="6"/>
      <c r="E15" s="12"/>
    </row>
    <row r="16" spans="1:5" x14ac:dyDescent="0.25">
      <c r="A16" s="11" t="s">
        <v>36</v>
      </c>
      <c r="B16" s="4" t="s">
        <v>43</v>
      </c>
      <c r="C16" s="6">
        <v>73568820</v>
      </c>
      <c r="D16" s="6">
        <v>92432620</v>
      </c>
      <c r="E16" s="12">
        <v>0</v>
      </c>
    </row>
    <row r="17" spans="1:5" x14ac:dyDescent="0.25">
      <c r="A17" s="11" t="s">
        <v>37</v>
      </c>
      <c r="B17" s="4" t="s">
        <v>44</v>
      </c>
      <c r="C17" s="6">
        <v>8180640</v>
      </c>
      <c r="D17" s="6">
        <v>8180640</v>
      </c>
      <c r="E17" s="12">
        <v>6589960</v>
      </c>
    </row>
    <row r="18" spans="1:5" x14ac:dyDescent="0.25">
      <c r="A18" s="11"/>
      <c r="B18" s="4"/>
      <c r="C18" s="2"/>
      <c r="D18" s="2"/>
      <c r="E18" s="13"/>
    </row>
    <row r="19" spans="1:5" x14ac:dyDescent="0.25">
      <c r="A19" s="11" t="s">
        <v>26</v>
      </c>
      <c r="B19" s="4" t="s">
        <v>38</v>
      </c>
      <c r="C19" s="6">
        <v>0</v>
      </c>
      <c r="D19" s="6">
        <v>0</v>
      </c>
      <c r="E19" s="12">
        <v>0</v>
      </c>
    </row>
    <row r="20" spans="1:5" x14ac:dyDescent="0.25">
      <c r="A20" s="11"/>
      <c r="B20" s="4"/>
      <c r="C20" s="2"/>
      <c r="D20" s="2"/>
      <c r="E20" s="13"/>
    </row>
    <row r="21" spans="1:5" ht="15.75" thickBot="1" x14ac:dyDescent="0.3">
      <c r="A21" s="16" t="s">
        <v>39</v>
      </c>
      <c r="B21" s="17" t="s">
        <v>42</v>
      </c>
      <c r="C21" s="18">
        <f>C11-C13</f>
        <v>53695662</v>
      </c>
      <c r="D21" s="18">
        <f>D11-D13</f>
        <v>574784384</v>
      </c>
      <c r="E21" s="19">
        <f>E11-E13</f>
        <v>-272859124</v>
      </c>
    </row>
    <row r="25" spans="1:5" x14ac:dyDescent="0.25">
      <c r="B25" s="35" t="s">
        <v>45</v>
      </c>
      <c r="C25" s="35"/>
      <c r="D25" s="35"/>
      <c r="E25" s="35"/>
    </row>
  </sheetData>
  <mergeCells count="6">
    <mergeCell ref="B25:E25"/>
    <mergeCell ref="A2:E2"/>
    <mergeCell ref="A3:E3"/>
    <mergeCell ref="A5:E5"/>
    <mergeCell ref="A6:E6"/>
    <mergeCell ref="A4:E4"/>
  </mergeCells>
  <pageMargins left="0.7" right="0.7" top="0.75" bottom="0.75" header="0.3" footer="0.3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Начислен Дивид</vt:lpstr>
      <vt:lpstr>Расп Прибыли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2022-11-04T04:48:45Z</dcterms:modified>
</cp:coreProperties>
</file>